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is\Downloads\"/>
    </mc:Choice>
  </mc:AlternateContent>
  <workbookProtection workbookAlgorithmName="SHA-512" workbookHashValue="G1SPAjMpTpToJQU3MM0qQJjFBeIhktolq2FCV/5NnhoV0JHzRQ46jXHFlo6bzPqbXNZrkVM03ec7/DKedUYHNg==" workbookSaltValue="qbZupC2npnmgAdrOWKuTrA==" workbookSpinCount="100000" lockStructure="1"/>
  <bookViews>
    <workbookView xWindow="0" yWindow="0" windowWidth="20490" windowHeight="7470"/>
  </bookViews>
  <sheets>
    <sheet name="Cálculo PEC" sheetId="1" r:id="rId1"/>
  </sheets>
  <definedNames>
    <definedName name="ano">'Cálculo PEC'!$C$10</definedName>
    <definedName name="gastosPessoal2016">"7.420"</definedName>
    <definedName name="gastosPessoal2017">"7.798"</definedName>
    <definedName name="_xlnm.Print_Area" localSheetId="0">'Cálculo PEC'!$B$2:$C$42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0" i="1"/>
  <c r="B32" i="1" l="1"/>
  <c r="B11" i="1"/>
  <c r="B33" i="1"/>
  <c r="B13" i="1" l="1"/>
  <c r="C15" i="1"/>
  <c r="C18" i="1" l="1"/>
  <c r="C27" i="1" s="1"/>
  <c r="C28" i="1" s="1"/>
  <c r="C32" i="1" l="1"/>
  <c r="C33" i="1" s="1"/>
</calcChain>
</file>

<file path=xl/sharedStrings.xml><?xml version="1.0" encoding="utf-8"?>
<sst xmlns="http://schemas.openxmlformats.org/spreadsheetml/2006/main" count="30" uniqueCount="25">
  <si>
    <t>Sub-Total</t>
  </si>
  <si>
    <t>PEC mínimo</t>
  </si>
  <si>
    <t>PEC máximo</t>
  </si>
  <si>
    <t>PEC a pagar (cálculo intermédio)</t>
  </si>
  <si>
    <t>Ano</t>
  </si>
  <si>
    <t>PEC calculado</t>
  </si>
  <si>
    <t>Sim</t>
  </si>
  <si>
    <t>PEC a pagar</t>
  </si>
  <si>
    <t>Esconder</t>
  </si>
  <si>
    <t>Praça de Alvalade, nº 6 - 3º Fte</t>
  </si>
  <si>
    <t>1700-036 Lisboa</t>
  </si>
  <si>
    <t>T: 21 386 6086</t>
  </si>
  <si>
    <t>contacto@gpa-sroc.pt</t>
  </si>
  <si>
    <t>www.gpa-sroc.pt</t>
  </si>
  <si>
    <t>GARCIA PAIS &amp; ASSOCIADOS - SROC, LDA.</t>
  </si>
  <si>
    <r>
      <t>Datas limite</t>
    </r>
    <r>
      <rPr>
        <b/>
        <vertAlign val="superscript"/>
        <sz val="12"/>
        <rFont val="Open Sans"/>
        <family val="2"/>
      </rPr>
      <t>1</t>
    </r>
  </si>
  <si>
    <t xml:space="preserve">Vendas e Prestações de serviços geradores de rendimentos sujeitos a IRC, e dele e não isentos </t>
  </si>
  <si>
    <r>
      <t xml:space="preserve">Nos sectores de revenda de combustíveis, de tabacos, de veículos sujeitos ao imposto automóvel, do álcool e de bebidas alcoólicas, </t>
    </r>
    <r>
      <rPr>
        <u/>
        <sz val="10"/>
        <rFont val="Open Sans"/>
      </rPr>
      <t>são de excluir</t>
    </r>
    <r>
      <rPr>
        <sz val="10"/>
        <rFont val="Open Sans"/>
        <family val="2"/>
      </rPr>
      <t xml:space="preserve"> no cálculo do PEC os Impostos especiais sobre o consumo (IEC) e o Imposto sobre veículos (ISV), quando incluídos nos rendimentos</t>
    </r>
  </si>
  <si>
    <t>Dados para a redução adicional</t>
  </si>
  <si>
    <t>No ano de início de actividade, e no seguinte, não existe lugar a PEC</t>
  </si>
  <si>
    <r>
      <rPr>
        <b/>
        <vertAlign val="superscript"/>
        <sz val="11"/>
        <rFont val="Open Sans"/>
        <family val="2"/>
      </rPr>
      <t>1</t>
    </r>
    <r>
      <rPr>
        <sz val="10"/>
        <rFont val="Open Sans"/>
        <family val="2"/>
      </rPr>
      <t xml:space="preserve"> Datas limite: Nos casos diferentes do ano civil, será no 3º e 10º meses do período de tributação
</t>
    </r>
    <r>
      <rPr>
        <b/>
        <vertAlign val="superscript"/>
        <sz val="11"/>
        <rFont val="Open Sans"/>
        <family val="2"/>
      </rPr>
      <t>2</t>
    </r>
    <r>
      <rPr>
        <sz val="10"/>
        <rFont val="Open Sans"/>
        <family val="2"/>
      </rPr>
      <t xml:space="preserve"> PEC pode ser efectuado pela totalidade na 1ª prestação</t>
    </r>
  </si>
  <si>
    <t>Cálculo do Pagamento Especial por Conta (PEC) 2017-2018</t>
  </si>
  <si>
    <t>Nas datas limite do PEC, a entidade tem a situação contributiva e tributária regularizada?</t>
  </si>
  <si>
    <t xml:space="preserve">Para mais informações favor contactar: </t>
  </si>
  <si>
    <t>(Nos termos do art. 106º do CIRC e Lei nº 10-A/2017 - Aplicável ao Continente)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</si>
</sst>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8" x14ac:knownFonts="1">
    <font>
      <sz val="12"/>
      <name val="Calibri"/>
      <family val="2"/>
    </font>
    <font>
      <b/>
      <sz val="20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Calibri"/>
      <family val="2"/>
    </font>
    <font>
      <sz val="12"/>
      <color theme="3"/>
      <name val="Calibri"/>
      <family val="2"/>
    </font>
    <font>
      <b/>
      <sz val="11"/>
      <name val="Calibri"/>
      <family val="2"/>
      <scheme val="minor"/>
    </font>
    <font>
      <sz val="16"/>
      <color theme="0"/>
      <name val="Open Sans"/>
      <family val="2"/>
    </font>
    <font>
      <b/>
      <sz val="16"/>
      <color theme="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sz val="10"/>
      <name val="Open Sans"/>
      <family val="2"/>
    </font>
    <font>
      <b/>
      <sz val="14"/>
      <color theme="0"/>
      <name val="Open Sans"/>
      <family val="2"/>
    </font>
    <font>
      <u/>
      <sz val="12"/>
      <color theme="10"/>
      <name val="Calibri"/>
      <family val="2"/>
    </font>
    <font>
      <b/>
      <sz val="12"/>
      <color rgb="FF034B57"/>
      <name val="Open Sans"/>
      <family val="2"/>
    </font>
    <font>
      <b/>
      <sz val="12"/>
      <color theme="4" tint="-0.499984740745262"/>
      <name val="Open Sans"/>
      <family val="2"/>
    </font>
    <font>
      <b/>
      <vertAlign val="superscript"/>
      <sz val="12"/>
      <name val="Open Sans"/>
      <family val="2"/>
    </font>
    <font>
      <b/>
      <vertAlign val="superscript"/>
      <sz val="11"/>
      <name val="Open Sans"/>
      <family val="2"/>
    </font>
    <font>
      <u/>
      <sz val="1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C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4" tint="-0.499984740745262"/>
      </left>
      <right/>
      <top/>
      <bottom/>
      <diagonal/>
    </border>
    <border>
      <left/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/>
      <top/>
      <bottom style="dotted">
        <color theme="4" tint="-0.499984740745262"/>
      </bottom>
      <diagonal/>
    </border>
    <border>
      <left/>
      <right style="dotted">
        <color theme="4" tint="-0.499984740745262"/>
      </right>
      <top/>
      <bottom style="dotted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</borders>
  <cellStyleXfs count="8">
    <xf numFmtId="0" fontId="0" fillId="0" borderId="0"/>
    <xf numFmtId="0" fontId="1" fillId="0" borderId="2" applyNumberFormat="0" applyFill="0" applyProtection="0">
      <alignment horizontal="center" vertical="center"/>
    </xf>
    <xf numFmtId="0" fontId="2" fillId="0" borderId="3" applyProtection="0">
      <alignment horizontal="center"/>
    </xf>
    <xf numFmtId="0" fontId="3" fillId="2" borderId="4">
      <alignment horizontal="center" wrapText="1"/>
    </xf>
    <xf numFmtId="0" fontId="3" fillId="2" borderId="5">
      <alignment vertical="center" wrapText="1"/>
    </xf>
    <xf numFmtId="0" fontId="4" fillId="0" borderId="6">
      <alignment vertical="center" wrapText="1"/>
    </xf>
    <xf numFmtId="0" fontId="5" fillId="3" borderId="1" applyNumberFormat="0" applyProtection="0">
      <alignment horizontal="center"/>
    </xf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8" fillId="6" borderId="8" xfId="0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164" fontId="8" fillId="6" borderId="8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Continuous"/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7" xfId="0" applyFont="1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9" fillId="0" borderId="7" xfId="0" applyFont="1" applyBorder="1" applyProtection="1">
      <protection hidden="1"/>
    </xf>
    <xf numFmtId="164" fontId="8" fillId="0" borderId="8" xfId="0" applyNumberFormat="1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8" fillId="0" borderId="7" xfId="0" applyFont="1" applyBorder="1" applyAlignment="1" applyProtection="1">
      <alignment wrapText="1"/>
      <protection hidden="1"/>
    </xf>
    <xf numFmtId="0" fontId="11" fillId="5" borderId="7" xfId="0" applyFont="1" applyFill="1" applyBorder="1" applyAlignment="1" applyProtection="1">
      <alignment horizontal="right" vertical="center"/>
      <protection hidden="1"/>
    </xf>
    <xf numFmtId="164" fontId="11" fillId="5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left" vertical="center" indent="24"/>
      <protection hidden="1"/>
    </xf>
    <xf numFmtId="164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protection hidden="1"/>
    </xf>
    <xf numFmtId="0" fontId="8" fillId="0" borderId="0" xfId="7" applyFont="1" applyProtection="1">
      <protection hidden="1"/>
    </xf>
    <xf numFmtId="0" fontId="7" fillId="4" borderId="11" xfId="0" applyFont="1" applyFill="1" applyBorder="1" applyAlignment="1" applyProtection="1">
      <alignment horizontal="centerContinuous" vertical="center"/>
      <protection hidden="1"/>
    </xf>
    <xf numFmtId="0" fontId="10" fillId="0" borderId="7" xfId="0" applyFont="1" applyBorder="1" applyProtection="1">
      <protection hidden="1"/>
    </xf>
    <xf numFmtId="0" fontId="10" fillId="0" borderId="7" xfId="0" applyFont="1" applyBorder="1" applyAlignment="1" applyProtection="1">
      <alignment wrapText="1"/>
      <protection hidden="1"/>
    </xf>
    <xf numFmtId="0" fontId="10" fillId="0" borderId="8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left" wrapText="1"/>
      <protection hidden="1"/>
    </xf>
    <xf numFmtId="0" fontId="10" fillId="0" borderId="10" xfId="0" applyFont="1" applyBorder="1" applyAlignment="1" applyProtection="1">
      <alignment horizontal="left" wrapText="1"/>
      <protection hidden="1"/>
    </xf>
  </cellXfs>
  <cellStyles count="8">
    <cellStyle name="Check Cell 2" xfId="6"/>
    <cellStyle name="Heading Tabela" xfId="3"/>
    <cellStyle name="Hyperlink" xfId="7" builtinId="8"/>
    <cellStyle name="Label Tabela" xfId="4"/>
    <cellStyle name="Label Tabela Light" xfId="5"/>
    <cellStyle name="Normal" xfId="0" builtinId="0"/>
    <cellStyle name="Ref1" xfId="1"/>
    <cellStyle name="Ref2" xfId="2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34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112060</xdr:colOff>
      <xdr:row>1</xdr:row>
      <xdr:rowOff>100853</xdr:rowOff>
    </xdr:from>
    <xdr:to>
      <xdr:col>1</xdr:col>
      <xdr:colOff>3923601</xdr:colOff>
      <xdr:row>5</xdr:row>
      <xdr:rowOff>56338</xdr:rowOff>
    </xdr:to>
    <xdr:pic>
      <xdr:nvPicPr>
        <xdr:cNvPr id="3" name="Picture 2" descr="http://dev.gpa-sroc.pt/wp-content/uploads/2016/10/logo-400-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5619" y="302559"/>
          <a:ext cx="3811541" cy="762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o@gpa-sroc.pt" TargetMode="External"/><Relationship Id="rId1" Type="http://schemas.openxmlformats.org/officeDocument/2006/relationships/hyperlink" Target="http://www.gpa-sroc.p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6:D42"/>
  <sheetViews>
    <sheetView showGridLines="0" showRowColHeaders="0" tabSelected="1" zoomScale="70" zoomScaleNormal="70" workbookViewId="0">
      <selection activeCell="C10" sqref="C10"/>
    </sheetView>
  </sheetViews>
  <sheetFormatPr defaultColWidth="9" defaultRowHeight="15.75" x14ac:dyDescent="0.25"/>
  <cols>
    <col min="1" max="1" width="9" style="6"/>
    <col min="2" max="2" width="76.75" style="6" customWidth="1"/>
    <col min="3" max="3" width="15" style="6" customWidth="1"/>
    <col min="4" max="4" width="36.875" style="6" customWidth="1"/>
    <col min="5" max="5" width="15.875" style="6" customWidth="1"/>
    <col min="6" max="6" width="42.875" style="6" customWidth="1"/>
    <col min="7" max="7" width="11.125" style="6" customWidth="1"/>
    <col min="8" max="16384" width="9" style="6"/>
  </cols>
  <sheetData>
    <row r="6" spans="2:4" ht="31.5" customHeight="1" x14ac:dyDescent="0.25"/>
    <row r="7" spans="2:4" ht="36" customHeight="1" x14ac:dyDescent="0.4">
      <c r="B7" s="22" t="s">
        <v>21</v>
      </c>
      <c r="C7" s="4"/>
      <c r="D7" s="5"/>
    </row>
    <row r="8" spans="2:4" ht="16.5" x14ac:dyDescent="0.3">
      <c r="B8" s="7" t="s">
        <v>24</v>
      </c>
      <c r="C8" s="8"/>
    </row>
    <row r="9" spans="2:4" ht="10.5" customHeight="1" x14ac:dyDescent="0.25">
      <c r="B9" s="9"/>
      <c r="C9" s="10"/>
    </row>
    <row r="10" spans="2:4" ht="21" customHeight="1" x14ac:dyDescent="0.35">
      <c r="B10" s="11" t="s">
        <v>4</v>
      </c>
      <c r="C10" s="1">
        <v>2017</v>
      </c>
      <c r="D10" s="5"/>
    </row>
    <row r="11" spans="2:4" ht="21" customHeight="1" x14ac:dyDescent="0.35">
      <c r="B11" s="11" t="str">
        <f>"Volume de negócios em "&amp;C10-1</f>
        <v>Volume de negócios em 2016</v>
      </c>
      <c r="C11" s="2">
        <v>0</v>
      </c>
      <c r="D11" s="5"/>
    </row>
    <row r="12" spans="2:4" ht="24" customHeight="1" x14ac:dyDescent="0.35">
      <c r="B12" s="27" t="s">
        <v>16</v>
      </c>
      <c r="C12" s="28"/>
      <c r="D12" s="5"/>
    </row>
    <row r="13" spans="2:4" ht="21" customHeight="1" x14ac:dyDescent="0.35">
      <c r="B13" s="11" t="str">
        <f>"Impostos Especiais incluídos nos rendimentos de "&amp;C10-1</f>
        <v>Impostos Especiais incluídos nos rendimentos de 2016</v>
      </c>
      <c r="C13" s="2">
        <v>0</v>
      </c>
      <c r="D13" s="5"/>
    </row>
    <row r="14" spans="2:4" ht="60" customHeight="1" x14ac:dyDescent="0.35">
      <c r="B14" s="24" t="s">
        <v>17</v>
      </c>
      <c r="C14" s="25"/>
      <c r="D14" s="5"/>
    </row>
    <row r="15" spans="2:4" ht="21" hidden="1" customHeight="1" x14ac:dyDescent="0.35">
      <c r="B15" s="11" t="s">
        <v>0</v>
      </c>
      <c r="C15" s="12">
        <f>+C11-C13</f>
        <v>0</v>
      </c>
      <c r="D15" s="5" t="s">
        <v>8</v>
      </c>
    </row>
    <row r="16" spans="2:4" ht="18" hidden="1" x14ac:dyDescent="0.35">
      <c r="B16" s="13" t="s">
        <v>1</v>
      </c>
      <c r="C16" s="12">
        <v>850</v>
      </c>
      <c r="D16" s="5" t="s">
        <v>8</v>
      </c>
    </row>
    <row r="17" spans="2:4" ht="18" hidden="1" x14ac:dyDescent="0.35">
      <c r="B17" s="13" t="s">
        <v>2</v>
      </c>
      <c r="C17" s="12">
        <v>70000</v>
      </c>
      <c r="D17" s="5" t="s">
        <v>8</v>
      </c>
    </row>
    <row r="18" spans="2:4" ht="18" hidden="1" x14ac:dyDescent="0.35">
      <c r="B18" s="13" t="s">
        <v>5</v>
      </c>
      <c r="C18" s="12">
        <f>+IF(1%*C15&lt;C16,C16,MIN(C17,C16+(1%*C15-C16)*0.2))</f>
        <v>850</v>
      </c>
      <c r="D18" s="5" t="s">
        <v>8</v>
      </c>
    </row>
    <row r="19" spans="2:4" ht="12.75" customHeight="1" x14ac:dyDescent="0.35">
      <c r="B19" s="13"/>
      <c r="C19" s="14"/>
      <c r="D19" s="5"/>
    </row>
    <row r="20" spans="2:4" ht="18" x14ac:dyDescent="0.35">
      <c r="B20" s="11" t="str">
        <f>"Pagamentos por conta efectuados em "&amp;C10-1</f>
        <v>Pagamentos por conta efectuados em 2016</v>
      </c>
      <c r="C20" s="2">
        <v>0</v>
      </c>
      <c r="D20" s="5"/>
    </row>
    <row r="21" spans="2:4" ht="15" customHeight="1" x14ac:dyDescent="0.35">
      <c r="B21" s="11"/>
      <c r="C21" s="14"/>
      <c r="D21" s="5"/>
    </row>
    <row r="22" spans="2:4" ht="18" x14ac:dyDescent="0.35">
      <c r="B22" s="11" t="s">
        <v>18</v>
      </c>
      <c r="C22" s="14"/>
      <c r="D22" s="5"/>
    </row>
    <row r="23" spans="2:4" ht="36" x14ac:dyDescent="0.35">
      <c r="B23" s="15" t="s">
        <v>22</v>
      </c>
      <c r="C23" s="3" t="s">
        <v>6</v>
      </c>
      <c r="D23" s="5"/>
    </row>
    <row r="24" spans="2:4" ht="9.9499999999999993" customHeight="1" x14ac:dyDescent="0.35">
      <c r="B24" s="13"/>
      <c r="C24" s="14"/>
      <c r="D24" s="5"/>
    </row>
    <row r="25" spans="2:4" ht="58.7" customHeight="1" x14ac:dyDescent="0.35">
      <c r="B25" s="15" t="str">
        <f>+"Em "&amp;(ano-1)&amp;", a entidade pagou ou colocou à disposição rendimentos de trabalho dependente a pessoas singulares, residentes em território português, num montante global igual ou superior a € "&amp;IF(ano=2017,gastosPessoal2016,gastosPessoal2017)&amp;"?"</f>
        <v>Em 2016, a entidade pagou ou colocou à disposição rendimentos de trabalho dependente a pessoas singulares, residentes em território português, num montante global igual ou superior a € 7.420?</v>
      </c>
      <c r="C25" s="3" t="s">
        <v>6</v>
      </c>
      <c r="D25" s="5"/>
    </row>
    <row r="26" spans="2:4" ht="18" x14ac:dyDescent="0.35">
      <c r="B26" s="13"/>
      <c r="C26" s="14"/>
      <c r="D26" s="5"/>
    </row>
    <row r="27" spans="2:4" ht="18" hidden="1" x14ac:dyDescent="0.35">
      <c r="B27" s="13" t="s">
        <v>3</v>
      </c>
      <c r="C27" s="12">
        <f>+MAX(0,C18-C20)</f>
        <v>850</v>
      </c>
      <c r="D27" s="5" t="s">
        <v>8</v>
      </c>
    </row>
    <row r="28" spans="2:4" ht="39.75" customHeight="1" x14ac:dyDescent="0.35">
      <c r="B28" s="16" t="s">
        <v>7</v>
      </c>
      <c r="C28" s="17">
        <f>IF(AND(OR(ano=2017,ano=2018),OR(C25="Sim",ano=2018),C23="Sim"),MAX(0,(C27-100)*(1-12.5%)),C27)</f>
        <v>656.25</v>
      </c>
      <c r="D28" s="5"/>
    </row>
    <row r="29" spans="2:4" ht="18" x14ac:dyDescent="0.35">
      <c r="B29" s="23" t="s">
        <v>19</v>
      </c>
      <c r="C29" s="14"/>
      <c r="D29" s="5"/>
    </row>
    <row r="30" spans="2:4" ht="18" x14ac:dyDescent="0.35">
      <c r="B30" s="13"/>
      <c r="C30" s="14"/>
      <c r="D30" s="5"/>
    </row>
    <row r="31" spans="2:4" ht="20.25" x14ac:dyDescent="0.35">
      <c r="B31" s="11" t="s">
        <v>15</v>
      </c>
      <c r="C31" s="14"/>
      <c r="D31" s="5"/>
    </row>
    <row r="32" spans="2:4" ht="18" x14ac:dyDescent="0.25">
      <c r="B32" s="18" t="str">
        <f>+"1ª prestação (Março de "&amp;ano&amp;")²"</f>
        <v>1ª prestação (Março de 2017)²</v>
      </c>
      <c r="C32" s="19">
        <f>+C28/2</f>
        <v>328.125</v>
      </c>
    </row>
    <row r="33" spans="2:3" ht="18" x14ac:dyDescent="0.25">
      <c r="B33" s="18" t="str">
        <f>+"2ª prestação (Outubro de "&amp;ano&amp;")"</f>
        <v>2ª prestação (Outubro de 2017)</v>
      </c>
      <c r="C33" s="19">
        <f>+C32</f>
        <v>328.125</v>
      </c>
    </row>
    <row r="34" spans="2:3" ht="42.75" customHeight="1" x14ac:dyDescent="0.3">
      <c r="B34" s="29" t="s">
        <v>20</v>
      </c>
      <c r="C34" s="30"/>
    </row>
    <row r="35" spans="2:3" ht="15.75" customHeight="1" x14ac:dyDescent="0.25"/>
    <row r="36" spans="2:3" ht="24" customHeight="1" x14ac:dyDescent="0.35">
      <c r="B36" s="26" t="s">
        <v>23</v>
      </c>
    </row>
    <row r="37" spans="2:3" ht="21" customHeight="1" x14ac:dyDescent="0.35">
      <c r="B37" s="20" t="s">
        <v>14</v>
      </c>
    </row>
    <row r="38" spans="2:3" ht="18" x14ac:dyDescent="0.35">
      <c r="B38" s="5" t="s">
        <v>9</v>
      </c>
    </row>
    <row r="39" spans="2:3" ht="18" x14ac:dyDescent="0.35">
      <c r="B39" s="5" t="s">
        <v>10</v>
      </c>
    </row>
    <row r="40" spans="2:3" ht="23.25" customHeight="1" x14ac:dyDescent="0.35">
      <c r="B40" s="5" t="s">
        <v>11</v>
      </c>
    </row>
    <row r="41" spans="2:3" ht="18" x14ac:dyDescent="0.35">
      <c r="B41" s="21" t="s">
        <v>12</v>
      </c>
    </row>
    <row r="42" spans="2:3" ht="18" x14ac:dyDescent="0.35">
      <c r="B42" s="21" t="s">
        <v>13</v>
      </c>
    </row>
  </sheetData>
  <sheetProtection sheet="1" objects="1" scenarios="1" formatCells="0" formatColumns="0"/>
  <protectedRanges>
    <protectedRange password="CC1A" sqref="B31 D31" name="Intervalo1"/>
    <protectedRange password="CC1A" sqref="B18:C19 B27:C30" name="Intervalo1_4_2"/>
    <protectedRange password="CC1A" sqref="B25 B23:B24 B26 B20:B22" name="Intervalo1_4_1_1"/>
    <protectedRange password="CC1A" sqref="C32:C33" name="Intervalo1_2_1"/>
    <protectedRange password="CC1A" sqref="B32:B33" name="Intervalo1_1_1"/>
  </protectedRanges>
  <mergeCells count="1">
    <mergeCell ref="B34:C34"/>
  </mergeCells>
  <conditionalFormatting sqref="B25:C25">
    <cfRule type="expression" dxfId="0" priority="1">
      <formula>ano=2018</formula>
    </cfRule>
  </conditionalFormatting>
  <dataValidations count="3">
    <dataValidation type="list" allowBlank="1" showInputMessage="1" showErrorMessage="1" sqref="C10">
      <formula1>"2017,2018"</formula1>
    </dataValidation>
    <dataValidation type="decimal" operator="greaterThanOrEqual" allowBlank="1" showInputMessage="1" showErrorMessage="1" sqref="C11 C13 C20">
      <formula1>0</formula1>
    </dataValidation>
    <dataValidation type="list" allowBlank="1" showInputMessage="1" showErrorMessage="1" sqref="C25 C23">
      <formula1>"Sim,Não"</formula1>
    </dataValidation>
  </dataValidations>
  <hyperlinks>
    <hyperlink ref="B42" r:id="rId1"/>
    <hyperlink ref="B41" r:id="rId2"/>
  </hyperlinks>
  <pageMargins left="0.7" right="0.7" top="0.75" bottom="0.75" header="0.3" footer="0.3"/>
  <pageSetup paperSize="9" scale="8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Cálculo PEC</vt:lpstr>
      <vt:lpstr>ano</vt:lpstr>
      <vt:lpstr>'Cálculo PEC'!Print_Area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PedroPais</dc:creator>
  <cp:lastModifiedBy>PedroPais</cp:lastModifiedBy>
  <cp:lastPrinted>2017-02-28T00:44:26Z</cp:lastPrinted>
  <dcterms:created xsi:type="dcterms:W3CDTF">2017-02-24T17:33:15Z</dcterms:created>
  <dcterms:modified xsi:type="dcterms:W3CDTF">2017-03-30T01:22:53Z</dcterms:modified>
</cp:coreProperties>
</file>